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Z:\01_SSF\01_PASCAL\01_研究調査G\02_連携\02_チャレンジデー\CD2018\07_サポート\03_メールニュース\20180323_全国共通イベントの実施申込みについて\"/>
    </mc:Choice>
  </mc:AlternateContent>
  <bookViews>
    <workbookView xWindow="0" yWindow="0" windowWidth="14370" windowHeight="14895" tabRatio="309"/>
  </bookViews>
  <sheets>
    <sheet name="ロープ・ジャンプ・X" sheetId="2" r:id="rId1"/>
    <sheet name="ロープ・ジャンプ・EX" sheetId="3" r:id="rId2"/>
    <sheet name="スポーツゴミ拾い" sheetId="1" r:id="rId3"/>
    <sheet name="空き缶積み上げ" sheetId="4" r:id="rId4"/>
  </sheets>
  <definedNames>
    <definedName name="_xlnm.Print_Area" localSheetId="2">スポーツゴミ拾い!$A$1:$H$25</definedName>
    <definedName name="_xlnm.Print_Area" localSheetId="1">ロープ・ジャンプ・EX!$A$1:$J$25</definedName>
    <definedName name="_xlnm.Print_Area" localSheetId="0">ロープ・ジャンプ・X!$A$1:$G$25</definedName>
    <definedName name="_xlnm.Print_Area" localSheetId="3">空き缶積み上げ!$A$1:$M$26</definedName>
  </definedNames>
  <calcPr calcId="152511"/>
</workbook>
</file>

<file path=xl/calcChain.xml><?xml version="1.0" encoding="utf-8"?>
<calcChain xmlns="http://schemas.openxmlformats.org/spreadsheetml/2006/main">
  <c r="G10" i="3" l="1"/>
  <c r="G9" i="3"/>
  <c r="G24" i="2" l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M24" i="4" l="1"/>
  <c r="M23" i="4"/>
  <c r="M22" i="4"/>
  <c r="M21" i="4"/>
  <c r="M20" i="4"/>
  <c r="M19" i="4"/>
  <c r="M18" i="4"/>
  <c r="M17" i="4"/>
  <c r="M16" i="4"/>
  <c r="M15" i="4"/>
  <c r="M14" i="4"/>
  <c r="M13" i="4"/>
  <c r="M12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L11" i="4"/>
  <c r="J11" i="4"/>
  <c r="H11" i="4"/>
  <c r="F11" i="4"/>
  <c r="D11" i="4"/>
  <c r="L10" i="4"/>
  <c r="J10" i="4"/>
  <c r="H10" i="4"/>
  <c r="F10" i="4"/>
  <c r="D10" i="4"/>
  <c r="M11" i="4" l="1"/>
  <c r="M25" i="4"/>
  <c r="M10" i="4"/>
  <c r="I10" i="3"/>
  <c r="J10" i="3" s="1"/>
  <c r="J24" i="3"/>
  <c r="J23" i="3"/>
  <c r="J22" i="3"/>
  <c r="J21" i="3"/>
  <c r="J20" i="3"/>
  <c r="J19" i="3"/>
  <c r="J18" i="3"/>
  <c r="J17" i="3"/>
  <c r="J14" i="3"/>
  <c r="J13" i="3"/>
  <c r="J12" i="3"/>
  <c r="J11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G24" i="3"/>
  <c r="G23" i="3"/>
  <c r="G22" i="3"/>
  <c r="G21" i="3"/>
  <c r="G20" i="3"/>
  <c r="G19" i="3"/>
  <c r="G18" i="3"/>
  <c r="G17" i="3"/>
  <c r="G16" i="3"/>
  <c r="J16" i="3" s="1"/>
  <c r="G15" i="3"/>
  <c r="J15" i="3" s="1"/>
  <c r="G14" i="3"/>
  <c r="G13" i="3"/>
  <c r="G12" i="3"/>
  <c r="G11" i="3"/>
  <c r="I9" i="3"/>
  <c r="J9" i="3" l="1"/>
  <c r="G9" i="2"/>
  <c r="H24" i="1" l="1"/>
  <c r="H20" i="1"/>
  <c r="H23" i="1"/>
  <c r="H22" i="1"/>
  <c r="H19" i="1"/>
  <c r="H18" i="1"/>
  <c r="H17" i="1"/>
  <c r="H16" i="1"/>
  <c r="H14" i="1"/>
  <c r="H13" i="1"/>
  <c r="H12" i="1"/>
  <c r="H11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24" i="1"/>
  <c r="D10" i="1"/>
  <c r="D11" i="1"/>
  <c r="D12" i="1"/>
  <c r="D13" i="1"/>
  <c r="D14" i="1"/>
  <c r="D15" i="1"/>
  <c r="H15" i="1" s="1"/>
  <c r="D16" i="1"/>
  <c r="D17" i="1"/>
  <c r="D18" i="1"/>
  <c r="D19" i="1"/>
  <c r="D20" i="1"/>
  <c r="D21" i="1"/>
  <c r="H21" i="1" s="1"/>
  <c r="D22" i="1"/>
  <c r="D23" i="1"/>
  <c r="H10" i="1" l="1"/>
  <c r="F9" i="1"/>
  <c r="D9" i="1"/>
  <c r="H9" i="1" l="1"/>
</calcChain>
</file>

<file path=xl/sharedStrings.xml><?xml version="1.0" encoding="utf-8"?>
<sst xmlns="http://schemas.openxmlformats.org/spreadsheetml/2006/main" count="75" uniqueCount="48">
  <si>
    <t>チーム名</t>
    <rPh sb="3" eb="4">
      <t>メイ</t>
    </rPh>
    <phoneticPr fontId="1"/>
  </si>
  <si>
    <t>順位</t>
    <rPh sb="0" eb="2">
      <t>ジュンイ</t>
    </rPh>
    <phoneticPr fontId="1"/>
  </si>
  <si>
    <t>例</t>
    <rPh sb="0" eb="1">
      <t>レイ</t>
    </rPh>
    <phoneticPr fontId="1"/>
  </si>
  <si>
    <t>減点</t>
    <rPh sb="0" eb="2">
      <t>ゲンテン</t>
    </rPh>
    <phoneticPr fontId="1"/>
  </si>
  <si>
    <t>ポイント
合計</t>
    <rPh sb="5" eb="7">
      <t>ゴウケイ</t>
    </rPh>
    <phoneticPr fontId="1"/>
  </si>
  <si>
    <t>たばこの
吸殻（g）</t>
    <rPh sb="5" eb="7">
      <t>スイガラ</t>
    </rPh>
    <phoneticPr fontId="1"/>
  </si>
  <si>
    <t>たばこの
吸殻以外の
ゴミ（g）</t>
    <phoneticPr fontId="1"/>
  </si>
  <si>
    <t>ポイント
(1g = 1p)</t>
    <phoneticPr fontId="1"/>
  </si>
  <si>
    <t>ポイント
(1g = 0.5p)</t>
    <phoneticPr fontId="1"/>
  </si>
  <si>
    <t>　自治体名：</t>
    <phoneticPr fontId="1"/>
  </si>
  <si>
    <t>人数</t>
    <rPh sb="0" eb="2">
      <t>ニンズウ</t>
    </rPh>
    <phoneticPr fontId="1"/>
  </si>
  <si>
    <t>回数</t>
    <rPh sb="0" eb="2">
      <t>カイスウ</t>
    </rPh>
    <phoneticPr fontId="1"/>
  </si>
  <si>
    <t>チーム代表者名</t>
    <rPh sb="3" eb="6">
      <t>ダイヒョウシャ</t>
    </rPh>
    <rPh sb="6" eb="7">
      <t>メイ</t>
    </rPh>
    <phoneticPr fontId="1"/>
  </si>
  <si>
    <t>実施場所</t>
    <rPh sb="0" eb="2">
      <t>ジッシ</t>
    </rPh>
    <rPh sb="2" eb="4">
      <t>バショ</t>
    </rPh>
    <phoneticPr fontId="1"/>
  </si>
  <si>
    <t>山田太郎</t>
    <rPh sb="0" eb="2">
      <t>ヤマダ</t>
    </rPh>
    <rPh sb="2" eb="4">
      <t>タロウ</t>
    </rPh>
    <phoneticPr fontId="1"/>
  </si>
  <si>
    <t>基本
人数</t>
    <rPh sb="0" eb="2">
      <t>キホン</t>
    </rPh>
    <rPh sb="3" eb="5">
      <t>ニンズウ</t>
    </rPh>
    <phoneticPr fontId="1"/>
  </si>
  <si>
    <t>跳数</t>
    <rPh sb="0" eb="1">
      <t>ト</t>
    </rPh>
    <rPh sb="1" eb="2">
      <t>スウ</t>
    </rPh>
    <phoneticPr fontId="1"/>
  </si>
  <si>
    <r>
      <t xml:space="preserve">①基本ポイント
</t>
    </r>
    <r>
      <rPr>
        <sz val="8"/>
        <rFont val="ＭＳ Ｐゴシック"/>
        <family val="3"/>
        <charset val="128"/>
      </rPr>
      <t>（基本人数×跳数）</t>
    </r>
    <rPh sb="1" eb="3">
      <t>キホン</t>
    </rPh>
    <phoneticPr fontId="1"/>
  </si>
  <si>
    <t>入替数</t>
    <rPh sb="0" eb="2">
      <t>イレカワ</t>
    </rPh>
    <rPh sb="2" eb="3">
      <t>カズ</t>
    </rPh>
    <phoneticPr fontId="1"/>
  </si>
  <si>
    <r>
      <t xml:space="preserve">②入替ポイント
</t>
    </r>
    <r>
      <rPr>
        <sz val="8"/>
        <rFont val="ＭＳ Ｐゴシック"/>
        <family val="3"/>
        <charset val="128"/>
      </rPr>
      <t>（入替数×10p）</t>
    </r>
    <rPh sb="1" eb="3">
      <t>イレカワ</t>
    </rPh>
    <phoneticPr fontId="1"/>
  </si>
  <si>
    <t>③合計ポイント
（①+②）</t>
    <rPh sb="1" eb="3">
      <t>ゴウケイ</t>
    </rPh>
    <phoneticPr fontId="1"/>
  </si>
  <si>
    <t>チーム
代表者名</t>
    <rPh sb="4" eb="6">
      <t>ダイヒョウ</t>
    </rPh>
    <rPh sb="6" eb="7">
      <t>シャ</t>
    </rPh>
    <rPh sb="7" eb="8">
      <t>メイ</t>
    </rPh>
    <phoneticPr fontId="1"/>
  </si>
  <si>
    <t>記録（m ㎝ ㎜）</t>
    <rPh sb="0" eb="2">
      <t>キロク</t>
    </rPh>
    <phoneticPr fontId="1"/>
  </si>
  <si>
    <r>
      <t xml:space="preserve">差し引き
</t>
    </r>
    <r>
      <rPr>
        <sz val="10"/>
        <rFont val="ＭＳ Ｐゴシック"/>
        <family val="3"/>
        <charset val="128"/>
      </rPr>
      <t>違反1つにつき-166㎜</t>
    </r>
    <rPh sb="0" eb="1">
      <t>サ</t>
    </rPh>
    <rPh sb="2" eb="3">
      <t>ヒ</t>
    </rPh>
    <phoneticPr fontId="1"/>
  </si>
  <si>
    <t>合計
（m ㎝ ㎜）</t>
    <rPh sb="0" eb="2">
      <t>ゴウケイ</t>
    </rPh>
    <phoneticPr fontId="1"/>
  </si>
  <si>
    <t>（1段=122㎜）</t>
    <rPh sb="2" eb="3">
      <t>ダン</t>
    </rPh>
    <phoneticPr fontId="1"/>
  </si>
  <si>
    <t>（1段=166㎜）</t>
    <rPh sb="2" eb="3">
      <t>ダン</t>
    </rPh>
    <phoneticPr fontId="1"/>
  </si>
  <si>
    <r>
      <t>（1段=1</t>
    </r>
    <r>
      <rPr>
        <sz val="12"/>
        <rFont val="Osaka"/>
        <family val="3"/>
        <charset val="128"/>
      </rPr>
      <t>22</t>
    </r>
    <r>
      <rPr>
        <sz val="12"/>
        <rFont val="Osaka"/>
        <family val="3"/>
        <charset val="128"/>
      </rPr>
      <t>㎜）</t>
    </r>
    <rPh sb="2" eb="3">
      <t>ダン</t>
    </rPh>
    <phoneticPr fontId="1"/>
  </si>
  <si>
    <r>
      <t>（1段=</t>
    </r>
    <r>
      <rPr>
        <sz val="12"/>
        <rFont val="Osaka"/>
        <family val="3"/>
        <charset val="128"/>
      </rPr>
      <t>122</t>
    </r>
    <r>
      <rPr>
        <sz val="12"/>
        <rFont val="Osaka"/>
        <family val="3"/>
        <charset val="128"/>
      </rPr>
      <t>㎜）</t>
    </r>
    <rPh sb="2" eb="3">
      <t>ダン</t>
    </rPh>
    <phoneticPr fontId="1"/>
  </si>
  <si>
    <t>違反回数</t>
    <rPh sb="0" eb="2">
      <t>イハン</t>
    </rPh>
    <rPh sb="2" eb="4">
      <t>カイスウ</t>
    </rPh>
    <phoneticPr fontId="1"/>
  </si>
  <si>
    <t>差し引き</t>
    <rPh sb="0" eb="1">
      <t>サ</t>
    </rPh>
    <rPh sb="2" eb="3">
      <t>ヒ</t>
    </rPh>
    <phoneticPr fontId="1"/>
  </si>
  <si>
    <t>東京赤坂チーム</t>
    <phoneticPr fontId="1"/>
  </si>
  <si>
    <t>350ml
（段）</t>
    <rPh sb="7" eb="8">
      <t>ダン</t>
    </rPh>
    <phoneticPr fontId="1"/>
  </si>
  <si>
    <t>500ml
（段）</t>
    <rPh sb="7" eb="8">
      <t>ダン</t>
    </rPh>
    <phoneticPr fontId="1"/>
  </si>
  <si>
    <t>子ども
（人）</t>
    <rPh sb="0" eb="1">
      <t>コ</t>
    </rPh>
    <phoneticPr fontId="1"/>
  </si>
  <si>
    <t>高齢者
（人）</t>
    <rPh sb="0" eb="3">
      <t>コウレイシャ</t>
    </rPh>
    <phoneticPr fontId="1"/>
  </si>
  <si>
    <t>赤坂体育館</t>
    <rPh sb="0" eb="2">
      <t>アカサカ</t>
    </rPh>
    <rPh sb="2" eb="5">
      <t>タイイクカン</t>
    </rPh>
    <phoneticPr fontId="1"/>
  </si>
  <si>
    <t>合計ポイント
（人数×回数）</t>
    <rPh sb="0" eb="2">
      <t>ゴウケイ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</si>
  <si>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19" eb="21">
      <t>ゴウケイ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</si>
  <si>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</si>
  <si>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※チーム名を入力後、数値を入力すると、記録（水色、黄色のセル）が自動計算されます。</t>
    <rPh sb="10" eb="12">
      <t>スウチ</t>
    </rPh>
    <rPh sb="13" eb="15">
      <t>ニュウリョク</t>
    </rPh>
    <rPh sb="19" eb="21">
      <t>キロク</t>
    </rPh>
    <rPh sb="22" eb="24">
      <t>ミズイロ</t>
    </rPh>
    <rPh sb="32" eb="34">
      <t>ジドウ</t>
    </rPh>
    <rPh sb="34" eb="36">
      <t>ケイサン</t>
    </rPh>
    <phoneticPr fontId="1"/>
  </si>
  <si>
    <t>※同じチームで複数回実施した場合は、一番良かった記録のみを記入してください。</t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</si>
  <si>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ＭＳ ゴシック"/>
        <family val="3"/>
        <charset val="128"/>
      </rPr>
      <t>2018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</si>
  <si>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2018</t>
    </r>
    <r>
      <rPr>
        <b/>
        <u/>
        <sz val="14"/>
        <color indexed="9"/>
        <rFont val="ＭＳ ゴシック"/>
        <family val="3"/>
        <charset val="128"/>
      </rPr>
      <t>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</si>
  <si>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 xml:space="preserve">ロープ・ジャンプ・EX 記録報告用紙
</t>
    </r>
    <r>
      <rPr>
        <sz val="16"/>
        <color indexed="9"/>
        <rFont val="ＤＦＰ特太ゴシック体"/>
        <family val="3"/>
        <charset val="128"/>
      </rPr>
      <t>報告期間：6月1日（金）～6月8日（金）</t>
    </r>
    <rPh sb="19" eb="21">
      <t>ホウコク</t>
    </rPh>
    <rPh sb="29" eb="30">
      <t>キン</t>
    </rPh>
    <phoneticPr fontId="1"/>
  </si>
  <si>
    <r>
      <t xml:space="preserve">スポーツごみ拾い 記録報告用紙
</t>
    </r>
    <r>
      <rPr>
        <sz val="16"/>
        <color indexed="9"/>
        <rFont val="ＤＦＰ特太ゴシック体"/>
        <family val="3"/>
        <charset val="128"/>
      </rPr>
      <t>報告期間：6月1日（金）～6月8日（金）</t>
    </r>
    <rPh sb="6" eb="7">
      <t>ヒロ</t>
    </rPh>
    <phoneticPr fontId="1"/>
  </si>
  <si>
    <r>
      <t>空き缶積み上げ 記録報告用紙
　</t>
    </r>
    <r>
      <rPr>
        <sz val="18"/>
        <color indexed="9"/>
        <rFont val="ＤＦＰ特太ゴシック体"/>
        <family val="3"/>
        <charset val="128"/>
      </rPr>
      <t>報告期間：6月1日（金）～6月8日（金）</t>
    </r>
    <rPh sb="0" eb="1">
      <t>ア</t>
    </rPh>
    <rPh sb="2" eb="3">
      <t>カン</t>
    </rPh>
    <rPh sb="3" eb="4">
      <t>ツ</t>
    </rPh>
    <rPh sb="5" eb="6">
      <t>ア</t>
    </rPh>
    <phoneticPr fontId="1"/>
  </si>
  <si>
    <r>
      <t xml:space="preserve">ロープ・ジャンプ・X 記録報告用紙
</t>
    </r>
    <r>
      <rPr>
        <sz val="16"/>
        <color indexed="9"/>
        <rFont val="ＤＦＰ特太ゴシック体"/>
        <family val="3"/>
        <charset val="128"/>
      </rPr>
      <t>提出期間：6月1日（金）～6月8日（金）</t>
    </r>
    <rPh sb="28" eb="2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</si>
</sst>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&quot;m&quot;00&quot;cｍ&quot;0&quot;mm&quot;"/>
  </numFmts>
  <fonts count="26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AR P丸ゴシック体M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b/>
      <u/>
      <sz val="13"/>
      <color indexed="9"/>
      <name val="ＭＳ 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22"/>
      <color indexed="9"/>
      <name val="ＤＦＰ特太ゴシック体"/>
      <family val="3"/>
      <charset val="128"/>
    </font>
    <font>
      <sz val="11"/>
      <name val="Osaka"/>
      <family val="3"/>
      <charset val="128"/>
    </font>
    <font>
      <sz val="11"/>
      <color indexed="9"/>
      <name val="HGS創英角ｺﾞｼｯｸUB"/>
      <family val="3"/>
      <charset val="128"/>
    </font>
    <font>
      <sz val="12"/>
      <name val="Osaka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Osaka"/>
      <family val="3"/>
      <charset val="128"/>
    </font>
    <font>
      <sz val="12"/>
      <color rgb="FFC00000"/>
      <name val="Osaka"/>
      <family val="3"/>
      <charset val="128"/>
    </font>
    <font>
      <sz val="12"/>
      <color rgb="FFC00000"/>
      <name val="ＭＳ Ｐゴシック"/>
      <family val="3"/>
      <charset val="128"/>
    </font>
    <font>
      <sz val="16"/>
      <color indexed="9"/>
      <name val="ＤＦＰ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color indexed="9"/>
      <name val="ＤＦＰ特太ゴシック体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vertical="center"/>
    </xf>
    <xf numFmtId="0" fontId="0" fillId="3" borderId="33" xfId="0" applyFont="1" applyFill="1" applyBorder="1" applyAlignment="1">
      <alignment vertical="center"/>
    </xf>
    <xf numFmtId="0" fontId="19" fillId="3" borderId="28" xfId="0" applyFont="1" applyFill="1" applyBorder="1" applyAlignment="1">
      <alignment horizontal="center" vertical="center" wrapText="1" shrinkToFit="1"/>
    </xf>
    <xf numFmtId="176" fontId="3" fillId="2" borderId="8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 wrapText="1" shrinkToFit="1"/>
    </xf>
    <xf numFmtId="176" fontId="3" fillId="5" borderId="42" xfId="0" applyNumberFormat="1" applyFont="1" applyFill="1" applyBorder="1" applyAlignment="1">
      <alignment horizontal="center" vertical="center" wrapText="1"/>
    </xf>
    <xf numFmtId="176" fontId="3" fillId="5" borderId="45" xfId="0" applyNumberFormat="1" applyFont="1" applyFill="1" applyBorder="1" applyAlignment="1">
      <alignment horizontal="center" vertical="center" wrapText="1" shrinkToFit="1"/>
    </xf>
    <xf numFmtId="176" fontId="3" fillId="5" borderId="46" xfId="0" applyNumberFormat="1" applyFont="1" applyFill="1" applyBorder="1" applyAlignment="1">
      <alignment horizontal="center" vertical="center" wrapText="1" shrinkToFit="1"/>
    </xf>
    <xf numFmtId="176" fontId="3" fillId="5" borderId="44" xfId="0" applyNumberFormat="1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4" fillId="0" borderId="0" xfId="0" applyFont="1" applyAlignment="1">
      <alignment vertical="center"/>
    </xf>
    <xf numFmtId="176" fontId="21" fillId="7" borderId="19" xfId="0" applyNumberFormat="1" applyFont="1" applyFill="1" applyBorder="1" applyAlignment="1">
      <alignment horizontal="center" vertical="center"/>
    </xf>
    <xf numFmtId="176" fontId="21" fillId="7" borderId="20" xfId="0" applyNumberFormat="1" applyFont="1" applyFill="1" applyBorder="1" applyAlignment="1">
      <alignment horizontal="center" vertical="center"/>
    </xf>
    <xf numFmtId="176" fontId="21" fillId="7" borderId="21" xfId="0" applyNumberFormat="1" applyFont="1" applyFill="1" applyBorder="1" applyAlignment="1">
      <alignment horizontal="center" vertical="center"/>
    </xf>
    <xf numFmtId="176" fontId="21" fillId="7" borderId="2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4" fillId="0" borderId="47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31" xfId="0" applyFont="1" applyBorder="1"/>
    <xf numFmtId="0" fontId="3" fillId="3" borderId="35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showGridLines="0" tabSelected="1" zoomScale="70" zoomScaleNormal="70" zoomScaleSheetLayoutView="100" workbookViewId="0">
      <selection activeCell="A2" sqref="A2:G3"/>
    </sheetView>
  </sheetViews>
  <sheetFormatPr defaultColWidth="7.25" defaultRowHeight="14.25"/>
  <cols>
    <col min="1" max="1" width="7.25" style="1" customWidth="1"/>
    <col min="2" max="2" width="30" style="1" customWidth="1"/>
    <col min="3" max="3" width="15.25" bestFit="1" customWidth="1"/>
    <col min="4" max="4" width="12.125" bestFit="1" customWidth="1"/>
    <col min="5" max="5" width="15.125" customWidth="1"/>
    <col min="6" max="6" width="18.25" customWidth="1"/>
    <col min="7" max="7" width="20.625" customWidth="1"/>
  </cols>
  <sheetData>
    <row r="1" spans="1:7" ht="30" customHeight="1">
      <c r="A1" s="138" t="s">
        <v>43</v>
      </c>
      <c r="B1" s="138"/>
      <c r="C1" s="138"/>
      <c r="D1" s="138"/>
      <c r="E1" s="138"/>
      <c r="F1" s="138"/>
      <c r="G1" s="138"/>
    </row>
    <row r="2" spans="1:7" s="3" customFormat="1" ht="30" customHeight="1">
      <c r="A2" s="139" t="s">
        <v>47</v>
      </c>
      <c r="B2" s="140"/>
      <c r="C2" s="141"/>
      <c r="D2" s="141"/>
      <c r="E2" s="141"/>
      <c r="F2" s="141"/>
      <c r="G2" s="141"/>
    </row>
    <row r="3" spans="1:7" s="3" customFormat="1" ht="30" customHeight="1">
      <c r="A3" s="141"/>
      <c r="B3" s="141"/>
      <c r="C3" s="141"/>
      <c r="D3" s="141"/>
      <c r="E3" s="141"/>
      <c r="F3" s="141"/>
      <c r="G3" s="141"/>
    </row>
    <row r="4" spans="1:7" ht="11.25" customHeight="1" thickBot="1"/>
    <row r="5" spans="1:7" s="3" customFormat="1" ht="34.5" customHeight="1" thickBot="1">
      <c r="A5" s="135" t="s">
        <v>9</v>
      </c>
      <c r="B5" s="136"/>
      <c r="C5" s="136"/>
      <c r="D5" s="137"/>
    </row>
    <row r="6" spans="1:7" s="127" customFormat="1" ht="15.75" customHeight="1">
      <c r="A6" s="129" t="s">
        <v>41</v>
      </c>
      <c r="B6" s="126"/>
      <c r="C6" s="126"/>
      <c r="D6" s="126"/>
    </row>
    <row r="7" spans="1:7" s="128" customFormat="1" ht="15.75" customHeight="1" thickBot="1">
      <c r="A7" s="125" t="s">
        <v>39</v>
      </c>
      <c r="B7" s="10"/>
    </row>
    <row r="8" spans="1:7" s="5" customFormat="1" ht="51.75" customHeight="1" thickBot="1">
      <c r="A8" s="28" t="s">
        <v>1</v>
      </c>
      <c r="B8" s="29" t="s">
        <v>0</v>
      </c>
      <c r="C8" s="84" t="s">
        <v>12</v>
      </c>
      <c r="D8" s="79" t="s">
        <v>13</v>
      </c>
      <c r="E8" s="30" t="s">
        <v>10</v>
      </c>
      <c r="F8" s="31" t="s">
        <v>11</v>
      </c>
      <c r="G8" s="87" t="s">
        <v>37</v>
      </c>
    </row>
    <row r="9" spans="1:7" s="33" customFormat="1" ht="54.95" customHeight="1" thickBot="1">
      <c r="A9" s="32" t="s">
        <v>2</v>
      </c>
      <c r="B9" s="18" t="s">
        <v>31</v>
      </c>
      <c r="C9" s="85" t="s">
        <v>14</v>
      </c>
      <c r="D9" s="80" t="s">
        <v>36</v>
      </c>
      <c r="E9" s="18">
        <v>10</v>
      </c>
      <c r="F9" s="23">
        <v>50</v>
      </c>
      <c r="G9" s="88">
        <f>E9*F9</f>
        <v>500</v>
      </c>
    </row>
    <row r="10" spans="1:7" s="6" customFormat="1" ht="54.95" customHeight="1">
      <c r="A10" s="20">
        <v>1</v>
      </c>
      <c r="B10" s="121"/>
      <c r="C10" s="86"/>
      <c r="D10" s="81"/>
      <c r="E10" s="34"/>
      <c r="F10" s="24"/>
      <c r="G10" s="89" t="str">
        <f t="shared" ref="G10:G24" si="0">IF(B10="","",E10*F10)</f>
        <v/>
      </c>
    </row>
    <row r="11" spans="1:7" s="6" customFormat="1" ht="54.95" customHeight="1">
      <c r="A11" s="35">
        <v>2</v>
      </c>
      <c r="B11" s="122"/>
      <c r="C11" s="19"/>
      <c r="D11" s="82"/>
      <c r="E11" s="36"/>
      <c r="F11" s="25"/>
      <c r="G11" s="89" t="str">
        <f t="shared" si="0"/>
        <v/>
      </c>
    </row>
    <row r="12" spans="1:7" s="6" customFormat="1" ht="54.95" customHeight="1">
      <c r="A12" s="20">
        <v>3</v>
      </c>
      <c r="B12" s="122"/>
      <c r="C12" s="19"/>
      <c r="D12" s="82"/>
      <c r="E12" s="36"/>
      <c r="F12" s="25"/>
      <c r="G12" s="89" t="str">
        <f t="shared" si="0"/>
        <v/>
      </c>
    </row>
    <row r="13" spans="1:7" s="6" customFormat="1" ht="54.95" customHeight="1">
      <c r="A13" s="35">
        <v>4</v>
      </c>
      <c r="B13" s="122"/>
      <c r="C13" s="19"/>
      <c r="D13" s="82"/>
      <c r="E13" s="36"/>
      <c r="F13" s="25"/>
      <c r="G13" s="89" t="str">
        <f t="shared" si="0"/>
        <v/>
      </c>
    </row>
    <row r="14" spans="1:7" s="6" customFormat="1" ht="54.95" customHeight="1">
      <c r="A14" s="20">
        <v>5</v>
      </c>
      <c r="B14" s="122"/>
      <c r="C14" s="19"/>
      <c r="D14" s="82"/>
      <c r="E14" s="36"/>
      <c r="F14" s="25"/>
      <c r="G14" s="89" t="str">
        <f t="shared" si="0"/>
        <v/>
      </c>
    </row>
    <row r="15" spans="1:7" s="6" customFormat="1" ht="54.95" customHeight="1">
      <c r="A15" s="35">
        <v>6</v>
      </c>
      <c r="B15" s="122"/>
      <c r="C15" s="19"/>
      <c r="D15" s="82"/>
      <c r="E15" s="36"/>
      <c r="F15" s="25"/>
      <c r="G15" s="89" t="str">
        <f t="shared" si="0"/>
        <v/>
      </c>
    </row>
    <row r="16" spans="1:7" s="6" customFormat="1" ht="54.95" customHeight="1">
      <c r="A16" s="20">
        <v>7</v>
      </c>
      <c r="B16" s="122"/>
      <c r="C16" s="19"/>
      <c r="D16" s="82"/>
      <c r="E16" s="36"/>
      <c r="F16" s="25"/>
      <c r="G16" s="89" t="str">
        <f t="shared" si="0"/>
        <v/>
      </c>
    </row>
    <row r="17" spans="1:7" s="6" customFormat="1" ht="54.95" customHeight="1">
      <c r="A17" s="35">
        <v>8</v>
      </c>
      <c r="B17" s="122"/>
      <c r="C17" s="19"/>
      <c r="D17" s="82"/>
      <c r="E17" s="36"/>
      <c r="F17" s="25"/>
      <c r="G17" s="89" t="str">
        <f t="shared" si="0"/>
        <v/>
      </c>
    </row>
    <row r="18" spans="1:7" s="6" customFormat="1" ht="54.95" customHeight="1">
      <c r="A18" s="20">
        <v>9</v>
      </c>
      <c r="B18" s="122"/>
      <c r="C18" s="19"/>
      <c r="D18" s="82"/>
      <c r="E18" s="36"/>
      <c r="F18" s="25"/>
      <c r="G18" s="89" t="str">
        <f t="shared" si="0"/>
        <v/>
      </c>
    </row>
    <row r="19" spans="1:7" s="6" customFormat="1" ht="54.95" customHeight="1">
      <c r="A19" s="35">
        <v>10</v>
      </c>
      <c r="B19" s="122"/>
      <c r="C19" s="19"/>
      <c r="D19" s="82"/>
      <c r="E19" s="36"/>
      <c r="F19" s="25"/>
      <c r="G19" s="89" t="str">
        <f t="shared" si="0"/>
        <v/>
      </c>
    </row>
    <row r="20" spans="1:7" s="6" customFormat="1" ht="54.95" customHeight="1">
      <c r="A20" s="20">
        <v>11</v>
      </c>
      <c r="B20" s="122"/>
      <c r="C20" s="19"/>
      <c r="D20" s="82"/>
      <c r="E20" s="36"/>
      <c r="F20" s="25"/>
      <c r="G20" s="89" t="str">
        <f t="shared" si="0"/>
        <v/>
      </c>
    </row>
    <row r="21" spans="1:7" s="6" customFormat="1" ht="54.95" customHeight="1">
      <c r="A21" s="35">
        <v>12</v>
      </c>
      <c r="B21" s="122"/>
      <c r="C21" s="19"/>
      <c r="D21" s="82"/>
      <c r="E21" s="36"/>
      <c r="F21" s="25"/>
      <c r="G21" s="89" t="str">
        <f t="shared" si="0"/>
        <v/>
      </c>
    </row>
    <row r="22" spans="1:7" s="6" customFormat="1" ht="54.95" customHeight="1">
      <c r="A22" s="20">
        <v>13</v>
      </c>
      <c r="B22" s="122"/>
      <c r="C22" s="19"/>
      <c r="D22" s="82"/>
      <c r="E22" s="36"/>
      <c r="F22" s="25"/>
      <c r="G22" s="89" t="str">
        <f t="shared" si="0"/>
        <v/>
      </c>
    </row>
    <row r="23" spans="1:7" s="6" customFormat="1" ht="54.95" customHeight="1">
      <c r="A23" s="35">
        <v>14</v>
      </c>
      <c r="B23" s="122"/>
      <c r="C23" s="19"/>
      <c r="D23" s="82"/>
      <c r="E23" s="36"/>
      <c r="F23" s="25"/>
      <c r="G23" s="89" t="str">
        <f t="shared" si="0"/>
        <v/>
      </c>
    </row>
    <row r="24" spans="1:7" s="6" customFormat="1" ht="54.95" customHeight="1" thickBot="1">
      <c r="A24" s="27">
        <v>15</v>
      </c>
      <c r="B24" s="123"/>
      <c r="C24" s="43"/>
      <c r="D24" s="83"/>
      <c r="E24" s="37"/>
      <c r="F24" s="26"/>
      <c r="G24" s="90" t="str">
        <f t="shared" si="0"/>
        <v/>
      </c>
    </row>
    <row r="25" spans="1:7" s="42" customFormat="1" ht="22.5" customHeight="1">
      <c r="B25" s="39"/>
      <c r="C25" s="40"/>
      <c r="D25" s="40"/>
      <c r="E25" s="40"/>
      <c r="F25" s="40"/>
      <c r="G25" s="41"/>
    </row>
    <row r="26" spans="1:7" ht="20.100000000000001" customHeight="1"/>
    <row r="27" spans="1:7" s="1" customFormat="1" ht="20.100000000000001" customHeight="1">
      <c r="C27"/>
      <c r="D27"/>
      <c r="E27"/>
      <c r="F27"/>
      <c r="G27"/>
    </row>
    <row r="28" spans="1:7" s="1" customFormat="1" ht="20.100000000000001" customHeight="1">
      <c r="C28"/>
      <c r="D28"/>
      <c r="E28"/>
      <c r="F28"/>
      <c r="G28"/>
    </row>
    <row r="29" spans="1:7" s="1" customFormat="1" ht="20.100000000000001" customHeight="1">
      <c r="C29"/>
      <c r="D29"/>
      <c r="E29"/>
      <c r="F29"/>
      <c r="G29"/>
    </row>
  </sheetData>
  <mergeCells count="3">
    <mergeCell ref="A5:D5"/>
    <mergeCell ref="A1:G1"/>
    <mergeCell ref="A2:G3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9"/>
  <sheetViews>
    <sheetView showGridLines="0" zoomScale="75" zoomScaleNormal="75" zoomScaleSheetLayoutView="100" workbookViewId="0">
      <selection activeCell="G11" sqref="G11"/>
    </sheetView>
  </sheetViews>
  <sheetFormatPr defaultColWidth="7.25" defaultRowHeight="14.25"/>
  <cols>
    <col min="1" max="1" width="6.875" style="1" customWidth="1"/>
    <col min="2" max="2" width="25" style="1" customWidth="1"/>
    <col min="3" max="3" width="9.25" bestFit="1" customWidth="1"/>
    <col min="4" max="4" width="12.125" bestFit="1" customWidth="1"/>
    <col min="5" max="5" width="12.375" customWidth="1"/>
    <col min="6" max="6" width="7.125" customWidth="1"/>
    <col min="7" max="7" width="13.25" customWidth="1"/>
    <col min="8" max="8" width="13" customWidth="1"/>
    <col min="9" max="10" width="13.875" customWidth="1"/>
  </cols>
  <sheetData>
    <row r="1" spans="1:10" ht="30" customHeight="1">
      <c r="A1" s="138" t="s">
        <v>43</v>
      </c>
      <c r="B1" s="138"/>
      <c r="C1" s="141"/>
      <c r="D1" s="141"/>
      <c r="E1" s="141"/>
      <c r="F1" s="141"/>
      <c r="G1" s="141"/>
      <c r="H1" s="141"/>
      <c r="I1" s="141"/>
      <c r="J1" s="141"/>
    </row>
    <row r="2" spans="1:10" s="3" customFormat="1" ht="30" customHeight="1">
      <c r="A2" s="139" t="s">
        <v>44</v>
      </c>
      <c r="B2" s="140"/>
      <c r="C2" s="141"/>
      <c r="D2" s="141"/>
      <c r="E2" s="141"/>
      <c r="F2" s="141"/>
      <c r="G2" s="141"/>
      <c r="H2" s="141"/>
      <c r="I2" s="141"/>
      <c r="J2" s="141"/>
    </row>
    <row r="3" spans="1:10" s="3" customFormat="1" ht="30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1.25" customHeight="1" thickBot="1"/>
    <row r="5" spans="1:10" s="3" customFormat="1" ht="34.5" customHeight="1" thickBot="1">
      <c r="A5" s="135" t="s">
        <v>9</v>
      </c>
      <c r="B5" s="136"/>
      <c r="C5" s="136"/>
      <c r="D5" s="137"/>
    </row>
    <row r="6" spans="1:10" s="3" customFormat="1">
      <c r="A6" s="129" t="s">
        <v>41</v>
      </c>
      <c r="B6" s="124"/>
      <c r="C6" s="124"/>
      <c r="D6" s="124"/>
    </row>
    <row r="7" spans="1:10" ht="15" thickBot="1">
      <c r="A7" s="125" t="s">
        <v>39</v>
      </c>
      <c r="B7" s="2"/>
    </row>
    <row r="8" spans="1:10" s="5" customFormat="1" ht="64.5" customHeight="1" thickBot="1">
      <c r="A8" s="44" t="s">
        <v>1</v>
      </c>
      <c r="B8" s="28" t="s">
        <v>0</v>
      </c>
      <c r="C8" s="30" t="s">
        <v>21</v>
      </c>
      <c r="D8" s="44" t="s">
        <v>13</v>
      </c>
      <c r="E8" s="45" t="s">
        <v>15</v>
      </c>
      <c r="F8" s="46" t="s">
        <v>16</v>
      </c>
      <c r="G8" s="31" t="s">
        <v>17</v>
      </c>
      <c r="H8" s="47" t="s">
        <v>18</v>
      </c>
      <c r="I8" s="31" t="s">
        <v>19</v>
      </c>
      <c r="J8" s="87" t="s">
        <v>20</v>
      </c>
    </row>
    <row r="9" spans="1:10" s="5" customFormat="1" ht="54.95" customHeight="1" thickBot="1">
      <c r="A9" s="48" t="s">
        <v>2</v>
      </c>
      <c r="B9" s="18" t="s">
        <v>31</v>
      </c>
      <c r="C9" s="52" t="s">
        <v>14</v>
      </c>
      <c r="D9" s="53" t="s">
        <v>36</v>
      </c>
      <c r="E9" s="49">
        <v>12</v>
      </c>
      <c r="F9" s="50">
        <v>100</v>
      </c>
      <c r="G9" s="51">
        <f>E9*F9</f>
        <v>1200</v>
      </c>
      <c r="H9" s="49">
        <v>90</v>
      </c>
      <c r="I9" s="51">
        <f>H9*10</f>
        <v>900</v>
      </c>
      <c r="J9" s="91">
        <f>G9+I9</f>
        <v>2100</v>
      </c>
    </row>
    <row r="10" spans="1:10" s="6" customFormat="1" ht="54.95" customHeight="1">
      <c r="A10" s="54">
        <v>1</v>
      </c>
      <c r="B10" s="118"/>
      <c r="C10" s="21"/>
      <c r="D10" s="54"/>
      <c r="E10" s="55"/>
      <c r="F10" s="56"/>
      <c r="G10" s="57" t="str">
        <f t="shared" ref="G10:G24" si="0">IF(B10="","",E10*F10)</f>
        <v/>
      </c>
      <c r="H10" s="55"/>
      <c r="I10" s="57" t="str">
        <f t="shared" ref="I10:I24" si="1">IF(B10="","",H10*10)</f>
        <v/>
      </c>
      <c r="J10" s="92" t="str">
        <f t="shared" ref="J10:J24" si="2">IF(B10="","",G10+I10)</f>
        <v/>
      </c>
    </row>
    <row r="11" spans="1:10" s="6" customFormat="1" ht="54.95" customHeight="1">
      <c r="A11" s="35">
        <v>2</v>
      </c>
      <c r="B11" s="119"/>
      <c r="C11" s="11"/>
      <c r="D11" s="35"/>
      <c r="E11" s="58"/>
      <c r="F11" s="59"/>
      <c r="G11" s="60" t="str">
        <f t="shared" si="0"/>
        <v/>
      </c>
      <c r="H11" s="58"/>
      <c r="I11" s="60" t="str">
        <f t="shared" si="1"/>
        <v/>
      </c>
      <c r="J11" s="93" t="str">
        <f t="shared" si="2"/>
        <v/>
      </c>
    </row>
    <row r="12" spans="1:10" s="6" customFormat="1" ht="54.95" customHeight="1">
      <c r="A12" s="35">
        <v>3</v>
      </c>
      <c r="B12" s="119"/>
      <c r="C12" s="11"/>
      <c r="D12" s="35"/>
      <c r="E12" s="58"/>
      <c r="F12" s="59"/>
      <c r="G12" s="60" t="str">
        <f t="shared" si="0"/>
        <v/>
      </c>
      <c r="H12" s="58"/>
      <c r="I12" s="60" t="str">
        <f t="shared" si="1"/>
        <v/>
      </c>
      <c r="J12" s="93" t="str">
        <f t="shared" si="2"/>
        <v/>
      </c>
    </row>
    <row r="13" spans="1:10" s="6" customFormat="1" ht="54.95" customHeight="1">
      <c r="A13" s="35">
        <v>4</v>
      </c>
      <c r="B13" s="119"/>
      <c r="C13" s="11"/>
      <c r="D13" s="35"/>
      <c r="E13" s="58"/>
      <c r="F13" s="59"/>
      <c r="G13" s="60" t="str">
        <f t="shared" si="0"/>
        <v/>
      </c>
      <c r="H13" s="58"/>
      <c r="I13" s="60" t="str">
        <f t="shared" si="1"/>
        <v/>
      </c>
      <c r="J13" s="93" t="str">
        <f t="shared" si="2"/>
        <v/>
      </c>
    </row>
    <row r="14" spans="1:10" s="6" customFormat="1" ht="54.95" customHeight="1">
      <c r="A14" s="35">
        <v>5</v>
      </c>
      <c r="B14" s="119"/>
      <c r="C14" s="11"/>
      <c r="D14" s="35"/>
      <c r="E14" s="58"/>
      <c r="F14" s="59"/>
      <c r="G14" s="60" t="str">
        <f t="shared" si="0"/>
        <v/>
      </c>
      <c r="H14" s="58"/>
      <c r="I14" s="60" t="str">
        <f t="shared" si="1"/>
        <v/>
      </c>
      <c r="J14" s="93" t="str">
        <f t="shared" si="2"/>
        <v/>
      </c>
    </row>
    <row r="15" spans="1:10" s="6" customFormat="1" ht="54.95" customHeight="1">
      <c r="A15" s="35">
        <v>6</v>
      </c>
      <c r="B15" s="119"/>
      <c r="C15" s="11"/>
      <c r="D15" s="35"/>
      <c r="E15" s="58"/>
      <c r="F15" s="59"/>
      <c r="G15" s="60" t="str">
        <f t="shared" si="0"/>
        <v/>
      </c>
      <c r="H15" s="58"/>
      <c r="I15" s="60" t="str">
        <f t="shared" si="1"/>
        <v/>
      </c>
      <c r="J15" s="93" t="str">
        <f t="shared" si="2"/>
        <v/>
      </c>
    </row>
    <row r="16" spans="1:10" s="6" customFormat="1" ht="54.95" customHeight="1">
      <c r="A16" s="35">
        <v>7</v>
      </c>
      <c r="B16" s="119"/>
      <c r="C16" s="11"/>
      <c r="D16" s="35"/>
      <c r="E16" s="58"/>
      <c r="F16" s="59"/>
      <c r="G16" s="60" t="str">
        <f t="shared" si="0"/>
        <v/>
      </c>
      <c r="H16" s="58"/>
      <c r="I16" s="60" t="str">
        <f t="shared" si="1"/>
        <v/>
      </c>
      <c r="J16" s="93" t="str">
        <f t="shared" si="2"/>
        <v/>
      </c>
    </row>
    <row r="17" spans="1:10" s="6" customFormat="1" ht="54.95" customHeight="1">
      <c r="A17" s="35">
        <v>8</v>
      </c>
      <c r="B17" s="119"/>
      <c r="C17" s="11"/>
      <c r="D17" s="35"/>
      <c r="E17" s="58"/>
      <c r="F17" s="59"/>
      <c r="G17" s="60" t="str">
        <f t="shared" si="0"/>
        <v/>
      </c>
      <c r="H17" s="58"/>
      <c r="I17" s="60" t="str">
        <f t="shared" si="1"/>
        <v/>
      </c>
      <c r="J17" s="93" t="str">
        <f t="shared" si="2"/>
        <v/>
      </c>
    </row>
    <row r="18" spans="1:10" s="6" customFormat="1" ht="54.95" customHeight="1">
      <c r="A18" s="35">
        <v>9</v>
      </c>
      <c r="B18" s="119"/>
      <c r="C18" s="11"/>
      <c r="D18" s="35"/>
      <c r="E18" s="58"/>
      <c r="F18" s="59"/>
      <c r="G18" s="60" t="str">
        <f t="shared" si="0"/>
        <v/>
      </c>
      <c r="H18" s="58"/>
      <c r="I18" s="60" t="str">
        <f t="shared" si="1"/>
        <v/>
      </c>
      <c r="J18" s="93" t="str">
        <f t="shared" si="2"/>
        <v/>
      </c>
    </row>
    <row r="19" spans="1:10" s="6" customFormat="1" ht="54.95" customHeight="1">
      <c r="A19" s="35">
        <v>10</v>
      </c>
      <c r="B19" s="119"/>
      <c r="C19" s="11"/>
      <c r="D19" s="35"/>
      <c r="E19" s="58"/>
      <c r="F19" s="59"/>
      <c r="G19" s="60" t="str">
        <f t="shared" si="0"/>
        <v/>
      </c>
      <c r="H19" s="58"/>
      <c r="I19" s="60" t="str">
        <f t="shared" si="1"/>
        <v/>
      </c>
      <c r="J19" s="93" t="str">
        <f t="shared" si="2"/>
        <v/>
      </c>
    </row>
    <row r="20" spans="1:10" s="6" customFormat="1" ht="54.95" customHeight="1">
      <c r="A20" s="35">
        <v>11</v>
      </c>
      <c r="B20" s="119"/>
      <c r="C20" s="11"/>
      <c r="D20" s="35"/>
      <c r="E20" s="58"/>
      <c r="F20" s="59"/>
      <c r="G20" s="60" t="str">
        <f t="shared" si="0"/>
        <v/>
      </c>
      <c r="H20" s="58"/>
      <c r="I20" s="60" t="str">
        <f t="shared" si="1"/>
        <v/>
      </c>
      <c r="J20" s="93" t="str">
        <f t="shared" si="2"/>
        <v/>
      </c>
    </row>
    <row r="21" spans="1:10" s="6" customFormat="1" ht="54.95" customHeight="1">
      <c r="A21" s="35">
        <v>12</v>
      </c>
      <c r="B21" s="119"/>
      <c r="C21" s="11"/>
      <c r="D21" s="35"/>
      <c r="E21" s="58"/>
      <c r="F21" s="59"/>
      <c r="G21" s="60" t="str">
        <f t="shared" si="0"/>
        <v/>
      </c>
      <c r="H21" s="58"/>
      <c r="I21" s="60" t="str">
        <f t="shared" si="1"/>
        <v/>
      </c>
      <c r="J21" s="93" t="str">
        <f t="shared" si="2"/>
        <v/>
      </c>
    </row>
    <row r="22" spans="1:10" s="6" customFormat="1" ht="54.95" customHeight="1">
      <c r="A22" s="35">
        <v>13</v>
      </c>
      <c r="B22" s="119"/>
      <c r="C22" s="11"/>
      <c r="D22" s="35"/>
      <c r="E22" s="58"/>
      <c r="F22" s="59"/>
      <c r="G22" s="60" t="str">
        <f t="shared" si="0"/>
        <v/>
      </c>
      <c r="H22" s="58"/>
      <c r="I22" s="60" t="str">
        <f t="shared" si="1"/>
        <v/>
      </c>
      <c r="J22" s="93" t="str">
        <f t="shared" si="2"/>
        <v/>
      </c>
    </row>
    <row r="23" spans="1:10" s="6" customFormat="1" ht="54.95" customHeight="1">
      <c r="A23" s="35">
        <v>14</v>
      </c>
      <c r="B23" s="119"/>
      <c r="C23" s="11"/>
      <c r="D23" s="35"/>
      <c r="E23" s="58"/>
      <c r="F23" s="59"/>
      <c r="G23" s="60" t="str">
        <f t="shared" si="0"/>
        <v/>
      </c>
      <c r="H23" s="58"/>
      <c r="I23" s="60" t="str">
        <f t="shared" si="1"/>
        <v/>
      </c>
      <c r="J23" s="93" t="str">
        <f t="shared" si="2"/>
        <v/>
      </c>
    </row>
    <row r="24" spans="1:10" s="6" customFormat="1" ht="54.95" customHeight="1" thickBot="1">
      <c r="A24" s="27">
        <v>15</v>
      </c>
      <c r="B24" s="120"/>
      <c r="C24" s="12"/>
      <c r="D24" s="27"/>
      <c r="E24" s="61"/>
      <c r="F24" s="62"/>
      <c r="G24" s="63" t="str">
        <f t="shared" si="0"/>
        <v/>
      </c>
      <c r="H24" s="61"/>
      <c r="I24" s="63" t="str">
        <f t="shared" si="1"/>
        <v/>
      </c>
      <c r="J24" s="90" t="str">
        <f t="shared" si="2"/>
        <v/>
      </c>
    </row>
    <row r="25" spans="1:10" s="42" customFormat="1" ht="22.5" customHeight="1">
      <c r="A25" s="38"/>
      <c r="B25" s="39"/>
      <c r="C25" s="40"/>
      <c r="D25" s="40"/>
      <c r="E25" s="40"/>
      <c r="F25" s="40"/>
      <c r="G25" s="40"/>
      <c r="H25" s="40"/>
      <c r="I25" s="40"/>
      <c r="J25" s="41"/>
    </row>
    <row r="26" spans="1:10" ht="20.100000000000001" customHeight="1"/>
    <row r="27" spans="1:10" ht="20.100000000000001" customHeight="1"/>
    <row r="28" spans="1:10" s="1" customFormat="1" ht="20.100000000000001" customHeight="1">
      <c r="C28"/>
      <c r="D28"/>
      <c r="E28"/>
      <c r="F28"/>
      <c r="G28"/>
      <c r="H28"/>
      <c r="I28"/>
      <c r="J28"/>
    </row>
    <row r="29" spans="1:10" s="1" customFormat="1" ht="20.100000000000001" customHeight="1">
      <c r="C29"/>
      <c r="D29"/>
      <c r="E29"/>
      <c r="F29"/>
      <c r="G29"/>
      <c r="H29"/>
      <c r="I29"/>
      <c r="J29"/>
    </row>
  </sheetData>
  <mergeCells count="3">
    <mergeCell ref="A5:D5"/>
    <mergeCell ref="A1:J1"/>
    <mergeCell ref="A2:J3"/>
  </mergeCells>
  <phoneticPr fontId="1"/>
  <conditionalFormatting sqref="G10:G24 I10:I24">
    <cfRule type="cellIs" priority="1" stopIfTrue="1" operator="equal">
      <formula>0</formula>
    </cfRule>
  </conditionalFormatting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3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9"/>
  <sheetViews>
    <sheetView showGridLines="0" zoomScale="75" zoomScaleNormal="75" zoomScaleSheetLayoutView="100" workbookViewId="0">
      <selection activeCell="K10" sqref="K10"/>
    </sheetView>
  </sheetViews>
  <sheetFormatPr defaultColWidth="7.25" defaultRowHeight="14.25"/>
  <cols>
    <col min="1" max="1" width="7.25" style="1" customWidth="1"/>
    <col min="2" max="2" width="28.25" style="1" customWidth="1"/>
    <col min="3" max="8" width="12.125" customWidth="1"/>
  </cols>
  <sheetData>
    <row r="1" spans="1:8" ht="30" customHeight="1">
      <c r="A1" s="138" t="s">
        <v>43</v>
      </c>
      <c r="B1" s="138"/>
      <c r="C1" s="141"/>
      <c r="D1" s="141"/>
      <c r="E1" s="141"/>
      <c r="F1" s="141"/>
      <c r="G1" s="141"/>
      <c r="H1" s="141"/>
    </row>
    <row r="2" spans="1:8" s="3" customFormat="1" ht="30" customHeight="1">
      <c r="A2" s="139" t="s">
        <v>45</v>
      </c>
      <c r="B2" s="140"/>
      <c r="C2" s="141"/>
      <c r="D2" s="141"/>
      <c r="E2" s="141"/>
      <c r="F2" s="141"/>
      <c r="G2" s="141"/>
      <c r="H2" s="141"/>
    </row>
    <row r="3" spans="1:8" s="3" customFormat="1" ht="30" customHeight="1">
      <c r="A3" s="141"/>
      <c r="B3" s="141"/>
      <c r="C3" s="141"/>
      <c r="D3" s="141"/>
      <c r="E3" s="141"/>
      <c r="F3" s="141"/>
      <c r="G3" s="141"/>
      <c r="H3" s="141"/>
    </row>
    <row r="4" spans="1:8" ht="11.25" customHeight="1" thickBot="1"/>
    <row r="5" spans="1:8" s="3" customFormat="1" ht="34.5" customHeight="1" thickBot="1">
      <c r="A5" s="135" t="s">
        <v>9</v>
      </c>
      <c r="B5" s="136"/>
      <c r="C5" s="136"/>
      <c r="D5" s="137"/>
    </row>
    <row r="6" spans="1:8" s="3" customFormat="1">
      <c r="A6" s="129" t="s">
        <v>41</v>
      </c>
      <c r="B6" s="124"/>
      <c r="C6" s="124"/>
      <c r="D6" s="124"/>
      <c r="E6" s="124"/>
    </row>
    <row r="7" spans="1:8" s="94" customFormat="1" ht="15" thickBot="1">
      <c r="A7" s="142" t="s">
        <v>38</v>
      </c>
      <c r="B7" s="142"/>
      <c r="C7" s="142"/>
      <c r="D7" s="142"/>
      <c r="E7" s="142"/>
      <c r="F7" s="142"/>
      <c r="G7" s="142"/>
      <c r="H7" s="142"/>
    </row>
    <row r="8" spans="1:8" s="7" customFormat="1" ht="55.5" customHeight="1" thickBot="1">
      <c r="A8" s="15" t="s">
        <v>1</v>
      </c>
      <c r="B8" s="14" t="s">
        <v>0</v>
      </c>
      <c r="C8" s="16" t="s">
        <v>5</v>
      </c>
      <c r="D8" s="17" t="s">
        <v>7</v>
      </c>
      <c r="E8" s="16" t="s">
        <v>6</v>
      </c>
      <c r="F8" s="22" t="s">
        <v>8</v>
      </c>
      <c r="G8" s="103" t="s">
        <v>3</v>
      </c>
      <c r="H8" s="108" t="s">
        <v>4</v>
      </c>
    </row>
    <row r="9" spans="1:8" s="5" customFormat="1" ht="54.95" customHeight="1" thickBot="1">
      <c r="A9" s="13" t="s">
        <v>2</v>
      </c>
      <c r="B9" s="18" t="s">
        <v>31</v>
      </c>
      <c r="C9" s="49">
        <v>50</v>
      </c>
      <c r="D9" s="95">
        <f>C9</f>
        <v>50</v>
      </c>
      <c r="E9" s="49">
        <v>600</v>
      </c>
      <c r="F9" s="96">
        <f>E9*0.5</f>
        <v>300</v>
      </c>
      <c r="G9" s="104">
        <v>100</v>
      </c>
      <c r="H9" s="109">
        <f>D9+F9-G9</f>
        <v>250</v>
      </c>
    </row>
    <row r="10" spans="1:8" s="6" customFormat="1" ht="54.95" customHeight="1">
      <c r="A10" s="20">
        <v>1</v>
      </c>
      <c r="B10" s="121"/>
      <c r="C10" s="55"/>
      <c r="D10" s="97" t="str">
        <f>IF(B10="","",C10)</f>
        <v/>
      </c>
      <c r="E10" s="55"/>
      <c r="F10" s="98" t="str">
        <f>IF(B10="","",E10*0.5)</f>
        <v/>
      </c>
      <c r="G10" s="105"/>
      <c r="H10" s="110" t="str">
        <f>IF(B10="","",D10+F10-G10)</f>
        <v/>
      </c>
    </row>
    <row r="11" spans="1:8" s="6" customFormat="1" ht="54.95" customHeight="1">
      <c r="A11" s="19">
        <v>2</v>
      </c>
      <c r="B11" s="122"/>
      <c r="C11" s="58"/>
      <c r="D11" s="99" t="str">
        <f t="shared" ref="D11:D23" si="0">IF(B11="","",C11)</f>
        <v/>
      </c>
      <c r="E11" s="58"/>
      <c r="F11" s="100" t="str">
        <f t="shared" ref="F11:F23" si="1">IF(B11="","",E11*0.5)</f>
        <v/>
      </c>
      <c r="G11" s="106"/>
      <c r="H11" s="111" t="str">
        <f t="shared" ref="H11:H23" si="2">IF(B11="","",D11+F11-G11)</f>
        <v/>
      </c>
    </row>
    <row r="12" spans="1:8" s="6" customFormat="1" ht="54.95" customHeight="1">
      <c r="A12" s="20">
        <v>3</v>
      </c>
      <c r="B12" s="122"/>
      <c r="C12" s="58"/>
      <c r="D12" s="99" t="str">
        <f t="shared" si="0"/>
        <v/>
      </c>
      <c r="E12" s="58"/>
      <c r="F12" s="100" t="str">
        <f t="shared" si="1"/>
        <v/>
      </c>
      <c r="G12" s="106"/>
      <c r="H12" s="111" t="str">
        <f t="shared" si="2"/>
        <v/>
      </c>
    </row>
    <row r="13" spans="1:8" s="6" customFormat="1" ht="54.95" customHeight="1">
      <c r="A13" s="19">
        <v>4</v>
      </c>
      <c r="B13" s="122"/>
      <c r="C13" s="58"/>
      <c r="D13" s="99" t="str">
        <f t="shared" si="0"/>
        <v/>
      </c>
      <c r="E13" s="58"/>
      <c r="F13" s="100" t="str">
        <f t="shared" si="1"/>
        <v/>
      </c>
      <c r="G13" s="106"/>
      <c r="H13" s="111" t="str">
        <f t="shared" si="2"/>
        <v/>
      </c>
    </row>
    <row r="14" spans="1:8" s="6" customFormat="1" ht="54.95" customHeight="1">
      <c r="A14" s="20">
        <v>5</v>
      </c>
      <c r="B14" s="122"/>
      <c r="C14" s="58"/>
      <c r="D14" s="99" t="str">
        <f t="shared" si="0"/>
        <v/>
      </c>
      <c r="E14" s="58"/>
      <c r="F14" s="100" t="str">
        <f t="shared" si="1"/>
        <v/>
      </c>
      <c r="G14" s="106"/>
      <c r="H14" s="111" t="str">
        <f t="shared" si="2"/>
        <v/>
      </c>
    </row>
    <row r="15" spans="1:8" s="6" customFormat="1" ht="54.95" customHeight="1">
      <c r="A15" s="19">
        <v>6</v>
      </c>
      <c r="B15" s="122"/>
      <c r="C15" s="58"/>
      <c r="D15" s="99" t="str">
        <f t="shared" si="0"/>
        <v/>
      </c>
      <c r="E15" s="58"/>
      <c r="F15" s="100" t="str">
        <f t="shared" si="1"/>
        <v/>
      </c>
      <c r="G15" s="106"/>
      <c r="H15" s="111" t="str">
        <f t="shared" si="2"/>
        <v/>
      </c>
    </row>
    <row r="16" spans="1:8" s="6" customFormat="1" ht="54.95" customHeight="1">
      <c r="A16" s="20">
        <v>7</v>
      </c>
      <c r="B16" s="122"/>
      <c r="C16" s="58"/>
      <c r="D16" s="99" t="str">
        <f t="shared" si="0"/>
        <v/>
      </c>
      <c r="E16" s="58"/>
      <c r="F16" s="100" t="str">
        <f t="shared" si="1"/>
        <v/>
      </c>
      <c r="G16" s="106"/>
      <c r="H16" s="111" t="str">
        <f t="shared" si="2"/>
        <v/>
      </c>
    </row>
    <row r="17" spans="1:8" s="6" customFormat="1" ht="54.95" customHeight="1">
      <c r="A17" s="19">
        <v>8</v>
      </c>
      <c r="B17" s="122"/>
      <c r="C17" s="58"/>
      <c r="D17" s="99" t="str">
        <f t="shared" si="0"/>
        <v/>
      </c>
      <c r="E17" s="58"/>
      <c r="F17" s="100" t="str">
        <f t="shared" si="1"/>
        <v/>
      </c>
      <c r="G17" s="106"/>
      <c r="H17" s="111" t="str">
        <f t="shared" si="2"/>
        <v/>
      </c>
    </row>
    <row r="18" spans="1:8" s="6" customFormat="1" ht="54.95" customHeight="1">
      <c r="A18" s="20">
        <v>9</v>
      </c>
      <c r="B18" s="122"/>
      <c r="C18" s="58"/>
      <c r="D18" s="99" t="str">
        <f t="shared" si="0"/>
        <v/>
      </c>
      <c r="E18" s="58"/>
      <c r="F18" s="100" t="str">
        <f t="shared" si="1"/>
        <v/>
      </c>
      <c r="G18" s="106"/>
      <c r="H18" s="111" t="str">
        <f t="shared" si="2"/>
        <v/>
      </c>
    </row>
    <row r="19" spans="1:8" s="6" customFormat="1" ht="54.95" customHeight="1">
      <c r="A19" s="19">
        <v>10</v>
      </c>
      <c r="B19" s="122"/>
      <c r="C19" s="58"/>
      <c r="D19" s="99" t="str">
        <f t="shared" si="0"/>
        <v/>
      </c>
      <c r="E19" s="58"/>
      <c r="F19" s="100" t="str">
        <f t="shared" si="1"/>
        <v/>
      </c>
      <c r="G19" s="106"/>
      <c r="H19" s="111" t="str">
        <f t="shared" si="2"/>
        <v/>
      </c>
    </row>
    <row r="20" spans="1:8" s="6" customFormat="1" ht="54.95" customHeight="1">
      <c r="A20" s="20">
        <v>11</v>
      </c>
      <c r="B20" s="122"/>
      <c r="C20" s="58"/>
      <c r="D20" s="99" t="str">
        <f t="shared" si="0"/>
        <v/>
      </c>
      <c r="E20" s="58"/>
      <c r="F20" s="100" t="str">
        <f t="shared" si="1"/>
        <v/>
      </c>
      <c r="G20" s="106"/>
      <c r="H20" s="111" t="str">
        <f>IF(B20="","",D20+F20-G20)</f>
        <v/>
      </c>
    </row>
    <row r="21" spans="1:8" s="6" customFormat="1" ht="54.95" customHeight="1">
      <c r="A21" s="19">
        <v>12</v>
      </c>
      <c r="B21" s="122"/>
      <c r="C21" s="58"/>
      <c r="D21" s="99" t="str">
        <f t="shared" si="0"/>
        <v/>
      </c>
      <c r="E21" s="58"/>
      <c r="F21" s="100" t="str">
        <f t="shared" si="1"/>
        <v/>
      </c>
      <c r="G21" s="106"/>
      <c r="H21" s="111" t="str">
        <f t="shared" si="2"/>
        <v/>
      </c>
    </row>
    <row r="22" spans="1:8" s="6" customFormat="1" ht="54.95" customHeight="1">
      <c r="A22" s="20">
        <v>13</v>
      </c>
      <c r="B22" s="122"/>
      <c r="C22" s="58"/>
      <c r="D22" s="99" t="str">
        <f t="shared" si="0"/>
        <v/>
      </c>
      <c r="E22" s="58"/>
      <c r="F22" s="100" t="str">
        <f t="shared" si="1"/>
        <v/>
      </c>
      <c r="G22" s="106"/>
      <c r="H22" s="111" t="str">
        <f t="shared" si="2"/>
        <v/>
      </c>
    </row>
    <row r="23" spans="1:8" s="6" customFormat="1" ht="54.95" customHeight="1">
      <c r="A23" s="19">
        <v>14</v>
      </c>
      <c r="B23" s="122"/>
      <c r="C23" s="58"/>
      <c r="D23" s="99" t="str">
        <f t="shared" si="0"/>
        <v/>
      </c>
      <c r="E23" s="58"/>
      <c r="F23" s="100" t="str">
        <f t="shared" si="1"/>
        <v/>
      </c>
      <c r="G23" s="106"/>
      <c r="H23" s="111" t="str">
        <f t="shared" si="2"/>
        <v/>
      </c>
    </row>
    <row r="24" spans="1:8" s="6" customFormat="1" ht="54.95" customHeight="1" thickBot="1">
      <c r="A24" s="43">
        <v>15</v>
      </c>
      <c r="B24" s="123"/>
      <c r="C24" s="61"/>
      <c r="D24" s="101" t="str">
        <f>IF(B24="","",C24)</f>
        <v/>
      </c>
      <c r="E24" s="61"/>
      <c r="F24" s="102" t="str">
        <f>IF(B24="","",E24*0.5)</f>
        <v/>
      </c>
      <c r="G24" s="107"/>
      <c r="H24" s="112" t="str">
        <f>IF(B24="","",D24+F24-G24)</f>
        <v/>
      </c>
    </row>
    <row r="25" spans="1:8" s="9" customFormat="1" ht="22.5" customHeight="1">
      <c r="A25" s="8"/>
      <c r="B25" s="4"/>
    </row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</sheetData>
  <mergeCells count="4">
    <mergeCell ref="A2:H3"/>
    <mergeCell ref="A1:H1"/>
    <mergeCell ref="A5:D5"/>
    <mergeCell ref="A7:H7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0"/>
  <sheetViews>
    <sheetView showGridLines="0" view="pageBreakPreview" zoomScale="75" zoomScaleNormal="75" zoomScaleSheetLayoutView="75" workbookViewId="0">
      <selection activeCell="J8" sqref="J8"/>
    </sheetView>
  </sheetViews>
  <sheetFormatPr defaultColWidth="7.25" defaultRowHeight="14.25"/>
  <cols>
    <col min="1" max="1" width="7.125" style="1" customWidth="1"/>
    <col min="2" max="2" width="18.625" style="1" customWidth="1"/>
    <col min="3" max="3" width="9.625" customWidth="1"/>
    <col min="4" max="4" width="15.75" bestFit="1" customWidth="1"/>
    <col min="5" max="5" width="9.625" customWidth="1"/>
    <col min="6" max="6" width="15.75" bestFit="1" customWidth="1"/>
    <col min="7" max="7" width="7.125" bestFit="1" customWidth="1"/>
    <col min="8" max="8" width="15.75" customWidth="1"/>
    <col min="9" max="9" width="7.875" bestFit="1" customWidth="1"/>
    <col min="10" max="10" width="15.75" customWidth="1"/>
    <col min="11" max="11" width="10.125" customWidth="1"/>
    <col min="12" max="13" width="12.5" customWidth="1"/>
  </cols>
  <sheetData>
    <row r="1" spans="1:13" ht="30" customHeight="1">
      <c r="A1" s="138" t="s">
        <v>42</v>
      </c>
      <c r="B1" s="138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3" customFormat="1" ht="30" customHeight="1">
      <c r="A2" s="139" t="s">
        <v>46</v>
      </c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s="3" customFormat="1" ht="30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1.25" customHeight="1" thickBot="1"/>
    <row r="5" spans="1:13" s="3" customFormat="1" ht="34.5" customHeight="1" thickBot="1">
      <c r="A5" s="135" t="s">
        <v>9</v>
      </c>
      <c r="B5" s="136"/>
      <c r="C5" s="136"/>
      <c r="D5" s="137"/>
    </row>
    <row r="6" spans="1:13" s="3" customFormat="1">
      <c r="A6" s="129" t="s">
        <v>41</v>
      </c>
      <c r="B6" s="124"/>
      <c r="C6" s="124"/>
      <c r="D6" s="124"/>
    </row>
    <row r="7" spans="1:13" ht="15" thickBot="1">
      <c r="A7" s="10" t="s">
        <v>40</v>
      </c>
    </row>
    <row r="8" spans="1:13" s="5" customFormat="1" ht="30" customHeight="1">
      <c r="A8" s="148" t="s">
        <v>1</v>
      </c>
      <c r="B8" s="150" t="s">
        <v>0</v>
      </c>
      <c r="C8" s="143" t="s">
        <v>32</v>
      </c>
      <c r="D8" s="22" t="s">
        <v>22</v>
      </c>
      <c r="E8" s="143" t="s">
        <v>33</v>
      </c>
      <c r="F8" s="22" t="s">
        <v>22</v>
      </c>
      <c r="G8" s="143" t="s">
        <v>34</v>
      </c>
      <c r="H8" s="22" t="s">
        <v>22</v>
      </c>
      <c r="I8" s="143" t="s">
        <v>35</v>
      </c>
      <c r="J8" s="22" t="s">
        <v>22</v>
      </c>
      <c r="K8" s="143" t="s">
        <v>23</v>
      </c>
      <c r="L8" s="145"/>
      <c r="M8" s="146" t="s">
        <v>24</v>
      </c>
    </row>
    <row r="9" spans="1:13" s="5" customFormat="1" ht="24.75" customHeight="1" thickBot="1">
      <c r="A9" s="149"/>
      <c r="B9" s="151"/>
      <c r="C9" s="144"/>
      <c r="D9" s="64" t="s">
        <v>25</v>
      </c>
      <c r="E9" s="144"/>
      <c r="F9" s="64" t="s">
        <v>26</v>
      </c>
      <c r="G9" s="144"/>
      <c r="H9" s="65" t="s">
        <v>27</v>
      </c>
      <c r="I9" s="144"/>
      <c r="J9" s="65" t="s">
        <v>28</v>
      </c>
      <c r="K9" s="66" t="s">
        <v>29</v>
      </c>
      <c r="L9" s="113" t="s">
        <v>30</v>
      </c>
      <c r="M9" s="147"/>
    </row>
    <row r="10" spans="1:13" s="5" customFormat="1" ht="72.95" customHeight="1" thickBot="1">
      <c r="A10" s="13" t="s">
        <v>2</v>
      </c>
      <c r="B10" s="18" t="s">
        <v>31</v>
      </c>
      <c r="C10" s="49">
        <v>2</v>
      </c>
      <c r="D10" s="67">
        <f>C10*122</f>
        <v>244</v>
      </c>
      <c r="E10" s="49">
        <v>5</v>
      </c>
      <c r="F10" s="67">
        <f>166*E10</f>
        <v>830</v>
      </c>
      <c r="G10" s="49">
        <v>1</v>
      </c>
      <c r="H10" s="67">
        <f>122*G10</f>
        <v>122</v>
      </c>
      <c r="I10" s="49">
        <v>2</v>
      </c>
      <c r="J10" s="67">
        <f>122*I10</f>
        <v>244</v>
      </c>
      <c r="K10" s="68">
        <v>2</v>
      </c>
      <c r="L10" s="130">
        <f>K10*166</f>
        <v>332</v>
      </c>
      <c r="M10" s="114">
        <f>+D10+F10+H10+J10-L10</f>
        <v>1108</v>
      </c>
    </row>
    <row r="11" spans="1:13" s="72" customFormat="1" ht="72.95" customHeight="1">
      <c r="A11" s="20">
        <v>1</v>
      </c>
      <c r="B11" s="118"/>
      <c r="C11" s="55"/>
      <c r="D11" s="69" t="str">
        <f t="shared" ref="D11:D25" si="0">IF(B11="","",C11*122)</f>
        <v/>
      </c>
      <c r="E11" s="134"/>
      <c r="F11" s="69" t="str">
        <f t="shared" ref="F11:F25" si="1">IF(B11="","",E11*166)</f>
        <v/>
      </c>
      <c r="G11" s="55"/>
      <c r="H11" s="70" t="str">
        <f>IF(B11="","",G11*122)</f>
        <v/>
      </c>
      <c r="I11" s="55"/>
      <c r="J11" s="70" t="str">
        <f>IF(B11="","",I11*122)</f>
        <v/>
      </c>
      <c r="K11" s="71"/>
      <c r="L11" s="131" t="str">
        <f t="shared" ref="L11:L25" si="2">IF(B11="","",K11*166)</f>
        <v/>
      </c>
      <c r="M11" s="115" t="str">
        <f>IF(B11="","",D11+F11+H11+J11-L11)</f>
        <v/>
      </c>
    </row>
    <row r="12" spans="1:13" s="72" customFormat="1" ht="72.95" customHeight="1">
      <c r="A12" s="20">
        <v>2</v>
      </c>
      <c r="B12" s="119"/>
      <c r="C12" s="58"/>
      <c r="D12" s="73" t="str">
        <f t="shared" si="0"/>
        <v/>
      </c>
      <c r="E12" s="58"/>
      <c r="F12" s="73" t="str">
        <f t="shared" si="1"/>
        <v/>
      </c>
      <c r="G12" s="58"/>
      <c r="H12" s="74" t="str">
        <f t="shared" ref="H12:H25" si="3">IF(B12="","",G12*122)</f>
        <v/>
      </c>
      <c r="I12" s="58"/>
      <c r="J12" s="74" t="str">
        <f t="shared" ref="J12:J25" si="4">IF(B12="","",I12*122)</f>
        <v/>
      </c>
      <c r="K12" s="75"/>
      <c r="L12" s="132" t="str">
        <f t="shared" si="2"/>
        <v/>
      </c>
      <c r="M12" s="116" t="str">
        <f t="shared" ref="M12:M25" si="5">IF(B12="","",D12+F12+H12+J12-L12)</f>
        <v/>
      </c>
    </row>
    <row r="13" spans="1:13" s="72" customFormat="1" ht="72.95" customHeight="1">
      <c r="A13" s="20">
        <v>3</v>
      </c>
      <c r="B13" s="119"/>
      <c r="C13" s="58"/>
      <c r="D13" s="73" t="str">
        <f t="shared" si="0"/>
        <v/>
      </c>
      <c r="E13" s="58"/>
      <c r="F13" s="73" t="str">
        <f t="shared" si="1"/>
        <v/>
      </c>
      <c r="G13" s="58"/>
      <c r="H13" s="74" t="str">
        <f t="shared" si="3"/>
        <v/>
      </c>
      <c r="I13" s="58"/>
      <c r="J13" s="74" t="str">
        <f t="shared" si="4"/>
        <v/>
      </c>
      <c r="K13" s="75"/>
      <c r="L13" s="132" t="str">
        <f t="shared" si="2"/>
        <v/>
      </c>
      <c r="M13" s="116" t="str">
        <f t="shared" si="5"/>
        <v/>
      </c>
    </row>
    <row r="14" spans="1:13" s="72" customFormat="1" ht="72.95" customHeight="1">
      <c r="A14" s="20">
        <v>4</v>
      </c>
      <c r="B14" s="119"/>
      <c r="C14" s="58"/>
      <c r="D14" s="73" t="str">
        <f t="shared" si="0"/>
        <v/>
      </c>
      <c r="E14" s="58"/>
      <c r="F14" s="73" t="str">
        <f t="shared" si="1"/>
        <v/>
      </c>
      <c r="G14" s="58"/>
      <c r="H14" s="74" t="str">
        <f t="shared" si="3"/>
        <v/>
      </c>
      <c r="I14" s="58"/>
      <c r="J14" s="74" t="str">
        <f t="shared" si="4"/>
        <v/>
      </c>
      <c r="K14" s="75"/>
      <c r="L14" s="132" t="str">
        <f t="shared" si="2"/>
        <v/>
      </c>
      <c r="M14" s="116" t="str">
        <f t="shared" si="5"/>
        <v/>
      </c>
    </row>
    <row r="15" spans="1:13" s="72" customFormat="1" ht="72.95" customHeight="1">
      <c r="A15" s="20">
        <v>5</v>
      </c>
      <c r="B15" s="119"/>
      <c r="C15" s="58"/>
      <c r="D15" s="73" t="str">
        <f t="shared" si="0"/>
        <v/>
      </c>
      <c r="E15" s="58"/>
      <c r="F15" s="73" t="str">
        <f t="shared" si="1"/>
        <v/>
      </c>
      <c r="G15" s="58"/>
      <c r="H15" s="74" t="str">
        <f t="shared" si="3"/>
        <v/>
      </c>
      <c r="I15" s="58"/>
      <c r="J15" s="74" t="str">
        <f t="shared" si="4"/>
        <v/>
      </c>
      <c r="K15" s="75"/>
      <c r="L15" s="132" t="str">
        <f t="shared" si="2"/>
        <v/>
      </c>
      <c r="M15" s="116" t="str">
        <f t="shared" si="5"/>
        <v/>
      </c>
    </row>
    <row r="16" spans="1:13" s="72" customFormat="1" ht="72.95" customHeight="1">
      <c r="A16" s="20">
        <v>6</v>
      </c>
      <c r="B16" s="119"/>
      <c r="C16" s="58"/>
      <c r="D16" s="73" t="str">
        <f t="shared" si="0"/>
        <v/>
      </c>
      <c r="E16" s="58"/>
      <c r="F16" s="73" t="str">
        <f t="shared" si="1"/>
        <v/>
      </c>
      <c r="G16" s="58"/>
      <c r="H16" s="74" t="str">
        <f t="shared" si="3"/>
        <v/>
      </c>
      <c r="I16" s="58"/>
      <c r="J16" s="74" t="str">
        <f t="shared" si="4"/>
        <v/>
      </c>
      <c r="K16" s="75"/>
      <c r="L16" s="132" t="str">
        <f t="shared" si="2"/>
        <v/>
      </c>
      <c r="M16" s="116" t="str">
        <f t="shared" si="5"/>
        <v/>
      </c>
    </row>
    <row r="17" spans="1:16" s="72" customFormat="1" ht="72.95" customHeight="1">
      <c r="A17" s="20">
        <v>7</v>
      </c>
      <c r="B17" s="119"/>
      <c r="C17" s="58"/>
      <c r="D17" s="73" t="str">
        <f t="shared" si="0"/>
        <v/>
      </c>
      <c r="E17" s="58"/>
      <c r="F17" s="73" t="str">
        <f t="shared" si="1"/>
        <v/>
      </c>
      <c r="G17" s="58"/>
      <c r="H17" s="74" t="str">
        <f t="shared" si="3"/>
        <v/>
      </c>
      <c r="I17" s="58"/>
      <c r="J17" s="74" t="str">
        <f t="shared" si="4"/>
        <v/>
      </c>
      <c r="K17" s="75"/>
      <c r="L17" s="132" t="str">
        <f t="shared" si="2"/>
        <v/>
      </c>
      <c r="M17" s="116" t="str">
        <f t="shared" si="5"/>
        <v/>
      </c>
    </row>
    <row r="18" spans="1:16" s="72" customFormat="1" ht="72.95" customHeight="1">
      <c r="A18" s="20">
        <v>8</v>
      </c>
      <c r="B18" s="119"/>
      <c r="C18" s="58"/>
      <c r="D18" s="73" t="str">
        <f t="shared" si="0"/>
        <v/>
      </c>
      <c r="E18" s="58"/>
      <c r="F18" s="73" t="str">
        <f t="shared" si="1"/>
        <v/>
      </c>
      <c r="G18" s="58"/>
      <c r="H18" s="74" t="str">
        <f t="shared" si="3"/>
        <v/>
      </c>
      <c r="I18" s="58"/>
      <c r="J18" s="74" t="str">
        <f t="shared" si="4"/>
        <v/>
      </c>
      <c r="K18" s="75"/>
      <c r="L18" s="132" t="str">
        <f t="shared" si="2"/>
        <v/>
      </c>
      <c r="M18" s="116" t="str">
        <f t="shared" si="5"/>
        <v/>
      </c>
    </row>
    <row r="19" spans="1:16" s="72" customFormat="1" ht="72.95" customHeight="1">
      <c r="A19" s="20">
        <v>9</v>
      </c>
      <c r="B19" s="119"/>
      <c r="C19" s="58"/>
      <c r="D19" s="73" t="str">
        <f t="shared" si="0"/>
        <v/>
      </c>
      <c r="E19" s="58"/>
      <c r="F19" s="73" t="str">
        <f t="shared" si="1"/>
        <v/>
      </c>
      <c r="G19" s="58"/>
      <c r="H19" s="74" t="str">
        <f t="shared" si="3"/>
        <v/>
      </c>
      <c r="I19" s="58"/>
      <c r="J19" s="74" t="str">
        <f t="shared" si="4"/>
        <v/>
      </c>
      <c r="K19" s="75"/>
      <c r="L19" s="132" t="str">
        <f t="shared" si="2"/>
        <v/>
      </c>
      <c r="M19" s="116" t="str">
        <f t="shared" si="5"/>
        <v/>
      </c>
    </row>
    <row r="20" spans="1:16" s="72" customFormat="1" ht="72.95" customHeight="1">
      <c r="A20" s="20">
        <v>10</v>
      </c>
      <c r="B20" s="119"/>
      <c r="C20" s="58"/>
      <c r="D20" s="73" t="str">
        <f t="shared" si="0"/>
        <v/>
      </c>
      <c r="E20" s="58"/>
      <c r="F20" s="73" t="str">
        <f t="shared" si="1"/>
        <v/>
      </c>
      <c r="G20" s="58"/>
      <c r="H20" s="74" t="str">
        <f t="shared" si="3"/>
        <v/>
      </c>
      <c r="I20" s="58"/>
      <c r="J20" s="74" t="str">
        <f t="shared" si="4"/>
        <v/>
      </c>
      <c r="K20" s="75"/>
      <c r="L20" s="132" t="str">
        <f t="shared" si="2"/>
        <v/>
      </c>
      <c r="M20" s="116" t="str">
        <f t="shared" si="5"/>
        <v/>
      </c>
    </row>
    <row r="21" spans="1:16" s="72" customFormat="1" ht="72.95" customHeight="1">
      <c r="A21" s="20">
        <v>11</v>
      </c>
      <c r="B21" s="119"/>
      <c r="C21" s="58"/>
      <c r="D21" s="73" t="str">
        <f t="shared" si="0"/>
        <v/>
      </c>
      <c r="E21" s="58"/>
      <c r="F21" s="73" t="str">
        <f t="shared" si="1"/>
        <v/>
      </c>
      <c r="G21" s="58"/>
      <c r="H21" s="74" t="str">
        <f t="shared" si="3"/>
        <v/>
      </c>
      <c r="I21" s="58"/>
      <c r="J21" s="74" t="str">
        <f t="shared" si="4"/>
        <v/>
      </c>
      <c r="K21" s="75"/>
      <c r="L21" s="132" t="str">
        <f t="shared" si="2"/>
        <v/>
      </c>
      <c r="M21" s="116" t="str">
        <f t="shared" si="5"/>
        <v/>
      </c>
    </row>
    <row r="22" spans="1:16" s="72" customFormat="1" ht="72.95" customHeight="1">
      <c r="A22" s="20">
        <v>12</v>
      </c>
      <c r="B22" s="119"/>
      <c r="C22" s="58"/>
      <c r="D22" s="73" t="str">
        <f t="shared" si="0"/>
        <v/>
      </c>
      <c r="E22" s="58"/>
      <c r="F22" s="73" t="str">
        <f t="shared" si="1"/>
        <v/>
      </c>
      <c r="G22" s="58"/>
      <c r="H22" s="74" t="str">
        <f t="shared" si="3"/>
        <v/>
      </c>
      <c r="I22" s="58"/>
      <c r="J22" s="74" t="str">
        <f t="shared" si="4"/>
        <v/>
      </c>
      <c r="K22" s="75"/>
      <c r="L22" s="132" t="str">
        <f t="shared" si="2"/>
        <v/>
      </c>
      <c r="M22" s="116" t="str">
        <f t="shared" si="5"/>
        <v/>
      </c>
    </row>
    <row r="23" spans="1:16" s="72" customFormat="1" ht="72.95" customHeight="1">
      <c r="A23" s="20">
        <v>13</v>
      </c>
      <c r="B23" s="119"/>
      <c r="C23" s="58"/>
      <c r="D23" s="73" t="str">
        <f t="shared" si="0"/>
        <v/>
      </c>
      <c r="E23" s="58"/>
      <c r="F23" s="73" t="str">
        <f t="shared" si="1"/>
        <v/>
      </c>
      <c r="G23" s="58"/>
      <c r="H23" s="74" t="str">
        <f t="shared" si="3"/>
        <v/>
      </c>
      <c r="I23" s="58"/>
      <c r="J23" s="74" t="str">
        <f t="shared" si="4"/>
        <v/>
      </c>
      <c r="K23" s="75"/>
      <c r="L23" s="132" t="str">
        <f t="shared" si="2"/>
        <v/>
      </c>
      <c r="M23" s="116" t="str">
        <f t="shared" si="5"/>
        <v/>
      </c>
    </row>
    <row r="24" spans="1:16" s="72" customFormat="1" ht="72.95" customHeight="1">
      <c r="A24" s="20">
        <v>14</v>
      </c>
      <c r="B24" s="119"/>
      <c r="C24" s="58"/>
      <c r="D24" s="73" t="str">
        <f t="shared" si="0"/>
        <v/>
      </c>
      <c r="E24" s="58"/>
      <c r="F24" s="73" t="str">
        <f t="shared" si="1"/>
        <v/>
      </c>
      <c r="G24" s="58"/>
      <c r="H24" s="74" t="str">
        <f t="shared" si="3"/>
        <v/>
      </c>
      <c r="I24" s="58"/>
      <c r="J24" s="74" t="str">
        <f t="shared" si="4"/>
        <v/>
      </c>
      <c r="K24" s="75"/>
      <c r="L24" s="132" t="str">
        <f t="shared" si="2"/>
        <v/>
      </c>
      <c r="M24" s="116" t="str">
        <f t="shared" si="5"/>
        <v/>
      </c>
    </row>
    <row r="25" spans="1:16" s="72" customFormat="1" ht="72.95" customHeight="1" thickBot="1">
      <c r="A25" s="27">
        <v>15</v>
      </c>
      <c r="B25" s="120"/>
      <c r="C25" s="61"/>
      <c r="D25" s="76" t="str">
        <f t="shared" si="0"/>
        <v/>
      </c>
      <c r="E25" s="61"/>
      <c r="F25" s="76" t="str">
        <f t="shared" si="1"/>
        <v/>
      </c>
      <c r="G25" s="61"/>
      <c r="H25" s="77" t="str">
        <f t="shared" si="3"/>
        <v/>
      </c>
      <c r="I25" s="61"/>
      <c r="J25" s="77" t="str">
        <f t="shared" si="4"/>
        <v/>
      </c>
      <c r="K25" s="78"/>
      <c r="L25" s="133" t="str">
        <f t="shared" si="2"/>
        <v/>
      </c>
      <c r="M25" s="117" t="str">
        <f t="shared" si="5"/>
        <v/>
      </c>
    </row>
    <row r="26" spans="1:16" s="42" customFormat="1" ht="22.5" customHeight="1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6" s="1" customFormat="1" ht="20.100000000000001" customHeight="1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1" customFormat="1" ht="20.100000000000001" customHeight="1"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1" customFormat="1" ht="20.100000000000001" customHeight="1"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1" customFormat="1" ht="20.100000000000001" customHeight="1"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</sheetData>
  <mergeCells count="11">
    <mergeCell ref="I8:I9"/>
    <mergeCell ref="K8:L8"/>
    <mergeCell ref="M8:M9"/>
    <mergeCell ref="A1:M1"/>
    <mergeCell ref="A2:M3"/>
    <mergeCell ref="A5:D5"/>
    <mergeCell ref="A8:A9"/>
    <mergeCell ref="B8:B9"/>
    <mergeCell ref="C8:C9"/>
    <mergeCell ref="E8:E9"/>
    <mergeCell ref="G8:G9"/>
  </mergeCells>
  <phoneticPr fontId="1"/>
  <conditionalFormatting sqref="D10 F10 L10:M10">
    <cfRule type="cellIs" dxfId="2" priority="3" stopIfTrue="1" operator="equal">
      <formula>0</formula>
    </cfRule>
  </conditionalFormatting>
  <conditionalFormatting sqref="H10">
    <cfRule type="cellIs" dxfId="1" priority="2" stopIfTrue="1" operator="equal">
      <formula>0</formula>
    </cfRule>
  </conditionalFormatting>
  <conditionalFormatting sqref="J10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5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ロープ・ジャンプ・X</vt:lpstr>
      <vt:lpstr>ロープ・ジャンプ・EX</vt:lpstr>
      <vt:lpstr>スポーツゴミ拾い</vt:lpstr>
      <vt:lpstr>空き缶積み上げ</vt:lpstr>
      <vt:lpstr>スポーツゴミ拾い!Print_Area</vt:lpstr>
      <vt:lpstr>ロープ・ジャンプ・EX!Print_Area</vt:lpstr>
      <vt:lpstr>ロープ・ジャンプ・X!Print_Area</vt:lpstr>
      <vt:lpstr>空き缶積み上げ!Print_Area</vt:lpstr>
    </vt:vector>
  </TitlesOfParts>
  <Company>kazumd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 和正</dc:creator>
  <cp:lastModifiedBy>山下</cp:lastModifiedBy>
  <cp:lastPrinted>2017-03-17T03:57:47Z</cp:lastPrinted>
  <dcterms:created xsi:type="dcterms:W3CDTF">2010-03-16T02:31:19Z</dcterms:created>
  <dcterms:modified xsi:type="dcterms:W3CDTF">2018-03-20T02:11:44Z</dcterms:modified>
</cp:coreProperties>
</file>